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500"/>
  </bookViews>
  <sheets>
    <sheet name="Products" sheetId="1" r:id="rId1"/>
  </sheets>
  <definedNames>
    <definedName name="_xlnm._FilterDatabase" localSheetId="0">Products!$B$2:$G$2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H4" i="1"/>
  <c r="H3" i="1"/>
</calcChain>
</file>

<file path=xl/sharedStrings.xml><?xml version="1.0" encoding="utf-8"?>
<sst xmlns="http://schemas.openxmlformats.org/spreadsheetml/2006/main" count="144" uniqueCount="92">
  <si>
    <t>PHOTO</t>
  </si>
  <si>
    <t>SKU</t>
  </si>
  <si>
    <t>mid</t>
  </si>
  <si>
    <t>NAME</t>
  </si>
  <si>
    <t>USMSRP</t>
  </si>
  <si>
    <t>GENDER</t>
  </si>
  <si>
    <t>Total pairs</t>
  </si>
  <si>
    <t>PACK FOR</t>
  </si>
  <si>
    <t>DETAIL</t>
  </si>
  <si>
    <t>CLAR-26082288-PREPACK</t>
  </si>
  <si>
    <t>Clarks</t>
  </si>
  <si>
    <t>Bushacre 2 Black Suede</t>
  </si>
  <si>
    <t>Men</t>
  </si>
  <si>
    <t xml:space="preserve">CLAR-26082288-095-M x3
CLAR-26082288-100-M x7  
CLAR-26082288-105-M x29  
CLAR-26082288-110-M x23
</t>
  </si>
  <si>
    <t>CLAR-26141154-PREPACK</t>
  </si>
  <si>
    <t>Bushacre 2 Taupe Distressed</t>
  </si>
  <si>
    <t xml:space="preserve">CLAR-26141154-095-M x9 
CLAR-26141154-105-M x29
CLAR-26141154-110-M x18 
</t>
  </si>
  <si>
    <t>CLAR-26155499-PREPACK</t>
  </si>
  <si>
    <t>Desert Boot 2 Black Suede</t>
  </si>
  <si>
    <t xml:space="preserve">CLAR-26155499-070-M x3
CLAR-26155499-100-M x2  
CLAR-26155499-105-M x4  
CLAR-26155499-110-M x4  
</t>
  </si>
  <si>
    <t>CLAR-26155506-PREPACK</t>
  </si>
  <si>
    <t>Desert Boot 2 Dark Brown Suede</t>
  </si>
  <si>
    <t xml:space="preserve">CLAR-26155506-105-M x5  
CLAR-26155506-110-M x5  
</t>
  </si>
  <si>
    <t>CLAR-26161346-PREPACK</t>
  </si>
  <si>
    <t>Desert Boot 2 Oakmoss Suede</t>
  </si>
  <si>
    <t>CLAR-26161346-085-M x5
CLAR-26161346-095-M x4  
CLAR-26161346-100-M x2  
CLAR-26161346-105-M x4  
CLAR-26161346-110-M x4  
CLAR-26161346-090-M X1</t>
  </si>
  <si>
    <t>CLAR-26166800-PREPACK</t>
  </si>
  <si>
    <t>Karsea Mule Black Leather</t>
  </si>
  <si>
    <t>Women</t>
  </si>
  <si>
    <t>CLAR-26166800-065-M x4 
CLAR-26166800-070-M x8
CLAR-26166800-075-M x12  
CLAR-26166800-080-M x12
CLAR-26166800-085-M x9
CLAR-26166800-095-M x1  
CLAR-26166800-100-M x4 
CLAR-26166800-090-M x5</t>
  </si>
  <si>
    <t>CLAR-26166692-PREPACK</t>
  </si>
  <si>
    <t>Karsea Mule Champagne</t>
  </si>
  <si>
    <t>CLAR-26166692-065-M x4 
CLAR-26166692-070-M x8  
CLAR-26166692-075-M x12  
CLAR-26166692-080-M x12
CLAR-26166692-085-M x9
CLAR-26166692-095-M x4  
CLAR-26166692-100-M x4  
CLAR-26166692-090-M X5</t>
  </si>
  <si>
    <t>CLAR-26166690-PREPACK</t>
  </si>
  <si>
    <t>Karsea Mule Light Tan Suede</t>
  </si>
  <si>
    <t>CLAR-26166690-065-M x2
CLAR-26166690-070-M x4  
CLAR-26166690-075-M x6  
CLAR-26166690-080-M x6  
CLAR-26166690-085-M x7  
CLAR-26166690-095-M x2  
CLAR-26166690-100-M x2  
CLAR-26166690-090-M X5</t>
  </si>
  <si>
    <t>CLAR-26159124-PREPACK</t>
  </si>
  <si>
    <t>Nalle Lace Black Leather</t>
  </si>
  <si>
    <t>CLAR-26159124-065-M x3
CLAR-26159124-070-M x6  
CLAR-26159124-075-M x9  
CLAR-26159124-080-M x9  
CLAR-26159124-085-M x6  
CLAR-26159124-095-M x3  
CLAR-26159124-100-M x3  
CLAR-26159124-090-M x5</t>
  </si>
  <si>
    <t>CLAR-26166656-PREPACK</t>
  </si>
  <si>
    <t>Nalle Lace Champagne Lea</t>
  </si>
  <si>
    <t>CLAR-26166656-065-M x4
CLAR-26166656-070-M x8  
CLAR-26166656-075-M x12  
CLAR-26166656-080-M x12
CLAR-26166656-085-M x9
CLAR-26166656-095-M x4  
CLAR-26166656-100-M x4  
CLAR-26166656-090-M x5</t>
  </si>
  <si>
    <t>CLAR-26163570-PREPACK</t>
  </si>
  <si>
    <t>Nalle Lace Navy Nubuck</t>
  </si>
  <si>
    <t>CLAR-26163570-065-M x4
CLAR-26163570-070-M x8  
CLAR-26163570-075-M x12  
CLAR-26163570-080-M x12
CLAR-26163570-085-M x9
CLAR-26163570-095-M x4  
CLAR-26163570-100-M x4  
CLAR-26163570-090-M x5</t>
  </si>
  <si>
    <t>CLAR-26151789-PREPACK</t>
  </si>
  <si>
    <t>Un BrawleyLace Mahogany Leather</t>
  </si>
  <si>
    <t>CLAR-26151789-080-M x4 
CLAR-26151789-085-M x8  
CLAR-26151789-090-M x8  
CLAR-26151789-095-M x8  
CLAR-26151789-100-M x8  
CLAR-26151789-105-M x8  
CLAR-26151789-110-M x4  
CLAR-26151789-070-M x5                         CLAR- 26151789-075-M x5</t>
  </si>
  <si>
    <t>CLAR-26151781-PREPACK</t>
  </si>
  <si>
    <t>Un BrawleyPace Black Leather</t>
  </si>
  <si>
    <t xml:space="preserve">CLAR-26151781-070-M x8                                               CLAR-26151781-075-M x8                                       CLAR-26151781-080-M x7 
CLAR-26151781-085-M x14  
CLAR-26151781-090-M x14
CLAR-26151781-095-M x14
CLAR-26151781-100-M x14
CLAR-26151781-105-M x14
CLAR-26151781-110-M x7
</t>
  </si>
  <si>
    <t>CLAR-26151782-PREPACK</t>
  </si>
  <si>
    <t>Un BrawleyPace Mahogany Leather</t>
  </si>
  <si>
    <t>CLAR-26151782-080-M x7  
CLAR-26151782-085-M x14  
CLAR-26151782-090-M x 14
CLAR-26151782-095-M x14
CLAR-26151782-100-M x14
CLAR-26151782-105-M x14
CLAR-26151782-110-M x7
CLAR-26151782-070-M x8                                                                                CLAR-26151782-075-M x8</t>
  </si>
  <si>
    <t>CLAR-26151788-PREPACK</t>
  </si>
  <si>
    <t>Un BrawleyStep Black Leather</t>
  </si>
  <si>
    <t>CLAR-26151788-080-M x7  
CLAR-26151788-085-M x14  
CLAR-26151788-090-M x14
CLAR-26151788-095-M x14
CLAR-26151788-100-M x14
CLAR-26151788-105-M x14
CLAR-26151788-110-M x7
CLAR-26151788-070-M x8                                                                                        CLAR-26151788-075-M x8</t>
  </si>
  <si>
    <t>CLAR-26151784-PREPACK</t>
  </si>
  <si>
    <t>Un BrawleyStep Mahogany Leather</t>
  </si>
  <si>
    <t>CLAR-26151784-080-M x7
CLAR-26151784-085-M x14  
CLAR-26151784-090-M x14
CLAR-26151784-095-M x14
CLAR-26151784-100-M x14
CLAR-26151784-105-M x14
CLAR-26151784-110-M x7
CLAR-26151784-070-M x8                                                                                         CLAR-26151784-075-M x8</t>
  </si>
  <si>
    <t>CLAR-26162691-PREPACK</t>
  </si>
  <si>
    <t>Un Rio Sprint Black Combi Leather</t>
  </si>
  <si>
    <t xml:space="preserve">CLAR-26162691-065-M x4 
CLAR-26162691-070-M x8  
CLAR-26162691-075-M x12  
CLAR-26162691-080-M x12
CLAR-26162691-085-M x9                                                                                      CLAR-26162691-090-M x5
CLAR-26162691-095-M x4  
CLAR-26162691-100-M x4  
</t>
  </si>
  <si>
    <t>CLAR-26165464-PREPACK</t>
  </si>
  <si>
    <t>Un Rio Sprint Navy Nubuck</t>
  </si>
  <si>
    <t xml:space="preserve">CLAR-26165464-065-M x4
CLAR-26165464-070-M x8  
CLAR-26165464-075-M x12  
CLAR-26165464-080-M x12
CLAR-26165464-085-M x9                                                                                       CLAR-26165464-090-M x5
CLAR-26165464-095-M x4  
CLAR-26165464-100-M x4  
</t>
  </si>
  <si>
    <t>CLAR-26162695-PREPACK</t>
  </si>
  <si>
    <t>Un Rio Sprint White Combi Leather</t>
  </si>
  <si>
    <t xml:space="preserve">CLAR-26162695-065-M x4
CLAR-26162695-070-M x8
CLAR-26162695-075-M x12  
CLAR-26162695-080-M x12
CLAR-26162695-085-M x9
CLAR-26162695-095-M x4                                                                                      CLAR-26162695-090-M x5  
CLAR-26162695-100-M x4  
</t>
  </si>
  <si>
    <t>CLAR-26161531-PREPACK</t>
  </si>
  <si>
    <t>Wallabee Boot 2 Sand Suede</t>
  </si>
  <si>
    <t xml:space="preserve">CLAR-26161531-065-M x5  
</t>
  </si>
  <si>
    <t>CLAR-26161529-PREPACK</t>
  </si>
  <si>
    <t>Wallabee Boot2 Black Suede</t>
  </si>
  <si>
    <t xml:space="preserve">CLAR-26161529-065-M x5  
CLAR-26161529-070-M x1  
CLAR-26161529-075-M x2  
</t>
  </si>
  <si>
    <t>CLAR-26155106-PREPACK</t>
  </si>
  <si>
    <t>Wave2.0 Edge Black Leather</t>
  </si>
  <si>
    <t xml:space="preserve">CLAR-26155106-070-M x8                                                                             CLAR-26155106-075-M x8                                              CLAR-26155106-080-M x7  
CLAR-26155106-085-M x14  
CLAR-26155106-090-M x14
CLAR-26155106-095-M x14
CLAR-26155106-100-M x14
CLAR-26155106-105-M x14
CLAR-26155106-110-M x7
</t>
  </si>
  <si>
    <t>CLAR-26155109-PREPACK</t>
  </si>
  <si>
    <t>Wave2.0 Edge Brown Oily</t>
  </si>
  <si>
    <t xml:space="preserve">CLAR-26155109-080-M x7  
CLAR-26155109-085-M x14  
CLAR-26155109-090-M x14
CLAR-26155109-095-M x14
CLAR-26155109-100-M x14
CLAR-26155109-105-M x14
CLAR-26155109-110-M x7
CLAR-26155109-070-M x8                                                                                     CLAR-26155109-075-M x8                               </t>
  </si>
  <si>
    <t>CLAR-26165792-PREPACK</t>
  </si>
  <si>
    <t>Wave2.0 Lace. Grey/Peach</t>
  </si>
  <si>
    <t xml:space="preserve">CLAR-26165792-065-M x4  
CLAR-26165792-070-M x8  
CLAR-26165792-075-M x12  
CLAR-26165792-080-M x12
CLAR-26165792-085-M x9
CLAR-26165792-090-M x5                                               CLAR-26165792-095-M x4  
CLAR-26165792-100-M x4  
</t>
  </si>
  <si>
    <t>CLAR-26152391-PREPACK</t>
  </si>
  <si>
    <t>Wave2.0 Lace. Navy Combi</t>
  </si>
  <si>
    <t xml:space="preserve">CLAR-26152391-065-M x1                                                                                               CLAR-26152391-070-M x3  
CLAR-26152391-075-M x3  
CLAR-26152391-080-M x2  
CLAR-26152391-085-M x5  
CLAR-26152391-090-M x3  
CLAR-26152391-095-M x3  
CLAR-26152391-100-M x3  
</t>
  </si>
  <si>
    <t>CLAR-26151336-PREPACK</t>
  </si>
  <si>
    <t>CLAR-26151336-075-M x  5                                      CLAR-26151336-110-M x  4                                       CLAR-26151336-090-M x 8                                    CLAR-26151336-070-M x 5                                     CLAR-26151336-105-M x 8                             CLAR-26151336-100-M x 8                                        CLAR-26151336-080-M x 4                                      CLAR-26151336-095-M x 8</t>
  </si>
  <si>
    <t>CLAR-26152381-PREPACK</t>
  </si>
  <si>
    <t>Wave2.0 Lace. Black</t>
  </si>
  <si>
    <t xml:space="preserve">CLAR-26152381-070-M x  10                                      CLAR-26152381-095-M x  5                                      CLAR-26152381-075-M x 15                                    CLAR-26152381-100-M x 5                                     CLAR-26152381-080-M x 15                             CLAR-26152381-085-M x 10                                        CLAR-26152381-065-M x 5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</si>
</sst>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809]#,##0.00"/>
  </numFmts>
  <fonts count="5" x14ac:knownFonts="1">
    <font>
      <sz val="11"/>
      <color rgb="FF000000"/>
      <name val="Calibri"/>
      <charset val="1"/>
    </font>
    <font>
      <b/>
      <sz val="11"/>
      <color rgb="FFFFFFFF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3B4"/>
        <bgColor rgb="FF00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2" borderId="0" xfId="0" applyNumberFormat="1" applyFill="1"/>
    <xf numFmtId="0" fontId="1" fillId="3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2" borderId="2" xfId="0" applyNumberForma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3B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47520</xdr:rowOff>
    </xdr:from>
    <xdr:to>
      <xdr:col>0</xdr:col>
      <xdr:colOff>475920</xdr:colOff>
      <xdr:row>2</xdr:row>
      <xdr:rowOff>523440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538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3</xdr:row>
      <xdr:rowOff>47880</xdr:rowOff>
    </xdr:from>
    <xdr:to>
      <xdr:col>0</xdr:col>
      <xdr:colOff>475920</xdr:colOff>
      <xdr:row>3</xdr:row>
      <xdr:rowOff>523800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2986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4</xdr:row>
      <xdr:rowOff>47880</xdr:rowOff>
    </xdr:from>
    <xdr:to>
      <xdr:col>0</xdr:col>
      <xdr:colOff>475920</xdr:colOff>
      <xdr:row>4</xdr:row>
      <xdr:rowOff>523800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295596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5</xdr:row>
      <xdr:rowOff>47880</xdr:rowOff>
    </xdr:from>
    <xdr:to>
      <xdr:col>0</xdr:col>
      <xdr:colOff>475920</xdr:colOff>
      <xdr:row>5</xdr:row>
      <xdr:rowOff>523800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37656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6</xdr:row>
      <xdr:rowOff>47880</xdr:rowOff>
    </xdr:from>
    <xdr:to>
      <xdr:col>0</xdr:col>
      <xdr:colOff>475920</xdr:colOff>
      <xdr:row>6</xdr:row>
      <xdr:rowOff>523800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435924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7</xdr:row>
      <xdr:rowOff>47880</xdr:rowOff>
    </xdr:from>
    <xdr:to>
      <xdr:col>0</xdr:col>
      <xdr:colOff>475920</xdr:colOff>
      <xdr:row>7</xdr:row>
      <xdr:rowOff>523800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561024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8</xdr:row>
      <xdr:rowOff>47520</xdr:rowOff>
    </xdr:from>
    <xdr:to>
      <xdr:col>0</xdr:col>
      <xdr:colOff>475920</xdr:colOff>
      <xdr:row>8</xdr:row>
      <xdr:rowOff>523440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71434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9</xdr:row>
      <xdr:rowOff>47520</xdr:rowOff>
    </xdr:from>
    <xdr:to>
      <xdr:col>0</xdr:col>
      <xdr:colOff>475920</xdr:colOff>
      <xdr:row>9</xdr:row>
      <xdr:rowOff>523440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871524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10</xdr:row>
      <xdr:rowOff>47520</xdr:rowOff>
    </xdr:from>
    <xdr:to>
      <xdr:col>0</xdr:col>
      <xdr:colOff>475920</xdr:colOff>
      <xdr:row>10</xdr:row>
      <xdr:rowOff>523440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9"/>
        <a:stretch/>
      </xdr:blipFill>
      <xdr:spPr>
        <a:xfrm>
          <a:off x="0" y="104011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11</xdr:row>
      <xdr:rowOff>47880</xdr:rowOff>
    </xdr:from>
    <xdr:to>
      <xdr:col>0</xdr:col>
      <xdr:colOff>475920</xdr:colOff>
      <xdr:row>11</xdr:row>
      <xdr:rowOff>523800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0"/>
        <a:stretch/>
      </xdr:blipFill>
      <xdr:spPr>
        <a:xfrm>
          <a:off x="0" y="1202364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12</xdr:row>
      <xdr:rowOff>47880</xdr:rowOff>
    </xdr:from>
    <xdr:to>
      <xdr:col>0</xdr:col>
      <xdr:colOff>475920</xdr:colOff>
      <xdr:row>12</xdr:row>
      <xdr:rowOff>523800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1"/>
        <a:stretch/>
      </xdr:blipFill>
      <xdr:spPr>
        <a:xfrm>
          <a:off x="0" y="136080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13</xdr:row>
      <xdr:rowOff>47520</xdr:rowOff>
    </xdr:from>
    <xdr:to>
      <xdr:col>0</xdr:col>
      <xdr:colOff>475920</xdr:colOff>
      <xdr:row>13</xdr:row>
      <xdr:rowOff>523440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152398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14</xdr:row>
      <xdr:rowOff>47520</xdr:rowOff>
    </xdr:from>
    <xdr:to>
      <xdr:col>0</xdr:col>
      <xdr:colOff>475920</xdr:colOff>
      <xdr:row>14</xdr:row>
      <xdr:rowOff>523440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3"/>
        <a:stretch/>
      </xdr:blipFill>
      <xdr:spPr>
        <a:xfrm>
          <a:off x="0" y="170622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15</xdr:row>
      <xdr:rowOff>47880</xdr:rowOff>
    </xdr:from>
    <xdr:to>
      <xdr:col>0</xdr:col>
      <xdr:colOff>475920</xdr:colOff>
      <xdr:row>15</xdr:row>
      <xdr:rowOff>523800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188467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16</xdr:row>
      <xdr:rowOff>47520</xdr:rowOff>
    </xdr:from>
    <xdr:to>
      <xdr:col>0</xdr:col>
      <xdr:colOff>475920</xdr:colOff>
      <xdr:row>16</xdr:row>
      <xdr:rowOff>523440</xdr:rowOff>
    </xdr:to>
    <xdr:pic>
      <xdr:nvPicPr>
        <xdr:cNvPr id="16" name="Picture 15"/>
        <xdr:cNvPicPr/>
      </xdr:nvPicPr>
      <xdr:blipFill>
        <a:blip xmlns:r="http://schemas.openxmlformats.org/officeDocument/2006/relationships" r:embed="rId15"/>
        <a:stretch/>
      </xdr:blipFill>
      <xdr:spPr>
        <a:xfrm>
          <a:off x="0" y="206848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17</xdr:row>
      <xdr:rowOff>47880</xdr:rowOff>
    </xdr:from>
    <xdr:to>
      <xdr:col>0</xdr:col>
      <xdr:colOff>475920</xdr:colOff>
      <xdr:row>17</xdr:row>
      <xdr:rowOff>523800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16"/>
        <a:stretch/>
      </xdr:blipFill>
      <xdr:spPr>
        <a:xfrm>
          <a:off x="0" y="222091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18</xdr:row>
      <xdr:rowOff>47520</xdr:rowOff>
    </xdr:from>
    <xdr:to>
      <xdr:col>0</xdr:col>
      <xdr:colOff>475920</xdr:colOff>
      <xdr:row>18</xdr:row>
      <xdr:rowOff>523440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17"/>
        <a:stretch/>
      </xdr:blipFill>
      <xdr:spPr>
        <a:xfrm>
          <a:off x="0" y="2403144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19</xdr:row>
      <xdr:rowOff>47520</xdr:rowOff>
    </xdr:from>
    <xdr:to>
      <xdr:col>0</xdr:col>
      <xdr:colOff>475920</xdr:colOff>
      <xdr:row>19</xdr:row>
      <xdr:rowOff>523440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18"/>
        <a:stretch/>
      </xdr:blipFill>
      <xdr:spPr>
        <a:xfrm>
          <a:off x="0" y="257554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20</xdr:row>
      <xdr:rowOff>47880</xdr:rowOff>
    </xdr:from>
    <xdr:to>
      <xdr:col>0</xdr:col>
      <xdr:colOff>475920</xdr:colOff>
      <xdr:row>20</xdr:row>
      <xdr:rowOff>523800</xdr:rowOff>
    </xdr:to>
    <xdr:pic>
      <xdr:nvPicPr>
        <xdr:cNvPr id="20" name="Picture 19"/>
        <xdr:cNvPicPr/>
      </xdr:nvPicPr>
      <xdr:blipFill>
        <a:blip xmlns:r="http://schemas.openxmlformats.org/officeDocument/2006/relationships" r:embed="rId19"/>
        <a:stretch/>
      </xdr:blipFill>
      <xdr:spPr>
        <a:xfrm>
          <a:off x="0" y="273114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21</xdr:row>
      <xdr:rowOff>47880</xdr:rowOff>
    </xdr:from>
    <xdr:to>
      <xdr:col>0</xdr:col>
      <xdr:colOff>475920</xdr:colOff>
      <xdr:row>21</xdr:row>
      <xdr:rowOff>523800</xdr:rowOff>
    </xdr:to>
    <xdr:pic>
      <xdr:nvPicPr>
        <xdr:cNvPr id="21" name="Picture 20"/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2891160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22</xdr:row>
      <xdr:rowOff>47880</xdr:rowOff>
    </xdr:from>
    <xdr:to>
      <xdr:col>0</xdr:col>
      <xdr:colOff>475920</xdr:colOff>
      <xdr:row>22</xdr:row>
      <xdr:rowOff>523800</xdr:rowOff>
    </xdr:to>
    <xdr:pic>
      <xdr:nvPicPr>
        <xdr:cNvPr id="22" name="Picture 21"/>
        <xdr:cNvPicPr/>
      </xdr:nvPicPr>
      <xdr:blipFill>
        <a:blip xmlns:r="http://schemas.openxmlformats.org/officeDocument/2006/relationships" r:embed="rId21"/>
        <a:stretch/>
      </xdr:blipFill>
      <xdr:spPr>
        <a:xfrm>
          <a:off x="0" y="2991168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23</xdr:row>
      <xdr:rowOff>47880</xdr:rowOff>
    </xdr:from>
    <xdr:to>
      <xdr:col>0</xdr:col>
      <xdr:colOff>475920</xdr:colOff>
      <xdr:row>23</xdr:row>
      <xdr:rowOff>523800</xdr:rowOff>
    </xdr:to>
    <xdr:pic>
      <xdr:nvPicPr>
        <xdr:cNvPr id="23" name="Picture 22"/>
        <xdr:cNvPicPr/>
      </xdr:nvPicPr>
      <xdr:blipFill>
        <a:blip xmlns:r="http://schemas.openxmlformats.org/officeDocument/2006/relationships" r:embed="rId22"/>
        <a:stretch/>
      </xdr:blipFill>
      <xdr:spPr>
        <a:xfrm>
          <a:off x="0" y="3091176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24</xdr:row>
      <xdr:rowOff>47520</xdr:rowOff>
    </xdr:from>
    <xdr:to>
      <xdr:col>0</xdr:col>
      <xdr:colOff>475920</xdr:colOff>
      <xdr:row>24</xdr:row>
      <xdr:rowOff>523440</xdr:rowOff>
    </xdr:to>
    <xdr:pic>
      <xdr:nvPicPr>
        <xdr:cNvPr id="24" name="Picture 23"/>
        <xdr:cNvPicPr/>
      </xdr:nvPicPr>
      <xdr:blipFill>
        <a:blip xmlns:r="http://schemas.openxmlformats.org/officeDocument/2006/relationships" r:embed="rId23"/>
        <a:stretch/>
      </xdr:blipFill>
      <xdr:spPr>
        <a:xfrm>
          <a:off x="0" y="324133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25</xdr:row>
      <xdr:rowOff>47520</xdr:rowOff>
    </xdr:from>
    <xdr:to>
      <xdr:col>0</xdr:col>
      <xdr:colOff>475920</xdr:colOff>
      <xdr:row>25</xdr:row>
      <xdr:rowOff>523440</xdr:rowOff>
    </xdr:to>
    <xdr:pic>
      <xdr:nvPicPr>
        <xdr:cNvPr id="25" name="Picture 24"/>
        <xdr:cNvPicPr/>
      </xdr:nvPicPr>
      <xdr:blipFill>
        <a:blip xmlns:r="http://schemas.openxmlformats.org/officeDocument/2006/relationships" r:embed="rId24"/>
        <a:stretch/>
      </xdr:blipFill>
      <xdr:spPr>
        <a:xfrm>
          <a:off x="0" y="339469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26</xdr:row>
      <xdr:rowOff>47520</xdr:rowOff>
    </xdr:from>
    <xdr:to>
      <xdr:col>0</xdr:col>
      <xdr:colOff>475920</xdr:colOff>
      <xdr:row>26</xdr:row>
      <xdr:rowOff>523440</xdr:rowOff>
    </xdr:to>
    <xdr:pic>
      <xdr:nvPicPr>
        <xdr:cNvPr id="26" name="Picture 25"/>
        <xdr:cNvPicPr/>
      </xdr:nvPicPr>
      <xdr:blipFill>
        <a:blip xmlns:r="http://schemas.openxmlformats.org/officeDocument/2006/relationships" r:embed="rId25"/>
        <a:stretch/>
      </xdr:blipFill>
      <xdr:spPr>
        <a:xfrm>
          <a:off x="0" y="35426520"/>
          <a:ext cx="475920" cy="475920"/>
        </a:xfrm>
        <a:prstGeom prst="rect">
          <a:avLst/>
        </a:prstGeom>
        <a:ln w="0">
          <a:noFill/>
        </a:ln>
        <a:effectLst>
          <a:outerShdw blurRad="57240" dist="18837" dir="2700000" algn="br" rotWithShape="0">
            <a:srgbClr val="000000">
              <a:alpha val="5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D5" sqref="D5"/>
    </sheetView>
  </sheetViews>
  <sheetFormatPr defaultColWidth="8.85546875" defaultRowHeight="15" x14ac:dyDescent="0.25"/>
  <cols>
    <col min="1" max="1" width="10" customWidth="1"/>
    <col min="2" max="2" width="25" customWidth="1"/>
    <col min="3" max="4" width="25" style="1" customWidth="1"/>
    <col min="5" max="5" width="39" customWidth="1"/>
    <col min="6" max="6" width="10" style="2" customWidth="1"/>
    <col min="7" max="8" width="14" style="1" customWidth="1"/>
    <col min="9" max="9" width="16" style="1" customWidth="1"/>
    <col min="10" max="10" width="66.7109375" customWidth="1"/>
  </cols>
  <sheetData>
    <row r="1" spans="1:10" ht="33.75" customHeight="1" x14ac:dyDescent="0.25"/>
    <row r="2" spans="1:10" s="5" customFormat="1" ht="61.15" customHeight="1" x14ac:dyDescent="0.25">
      <c r="A2" s="3" t="s">
        <v>0</v>
      </c>
      <c r="B2" s="3" t="s">
        <v>1</v>
      </c>
      <c r="C2" s="3" t="s">
        <v>2</v>
      </c>
      <c r="D2" s="3"/>
      <c r="E2" s="3" t="s">
        <v>3</v>
      </c>
      <c r="F2" s="4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ht="82.15" customHeight="1" x14ac:dyDescent="0.25">
      <c r="A3" s="6"/>
      <c r="B3" s="6" t="s">
        <v>9</v>
      </c>
      <c r="C3" s="7">
        <v>26082288</v>
      </c>
      <c r="D3" s="7" t="s">
        <v>10</v>
      </c>
      <c r="E3" s="6" t="s">
        <v>11</v>
      </c>
      <c r="F3" s="8">
        <v>120</v>
      </c>
      <c r="G3" s="7" t="s">
        <v>12</v>
      </c>
      <c r="H3" s="7">
        <f>SUM(3+7+29+23)</f>
        <v>62</v>
      </c>
      <c r="I3" s="7">
        <v>1</v>
      </c>
      <c r="J3" s="9" t="s">
        <v>13</v>
      </c>
    </row>
    <row r="4" spans="1:10" ht="51.75" customHeight="1" x14ac:dyDescent="0.25">
      <c r="A4" s="6"/>
      <c r="B4" s="6" t="s">
        <v>14</v>
      </c>
      <c r="C4" s="7">
        <v>26141154</v>
      </c>
      <c r="D4" s="7" t="s">
        <v>10</v>
      </c>
      <c r="E4" s="6" t="s">
        <v>15</v>
      </c>
      <c r="F4" s="8">
        <v>120</v>
      </c>
      <c r="G4" s="7" t="s">
        <v>12</v>
      </c>
      <c r="H4" s="7">
        <f>SUM(9+29+18)</f>
        <v>56</v>
      </c>
      <c r="I4" s="7">
        <v>1</v>
      </c>
      <c r="J4" s="10" t="s">
        <v>16</v>
      </c>
    </row>
    <row r="5" spans="1:10" ht="63.75" customHeight="1" x14ac:dyDescent="0.25">
      <c r="A5" s="6"/>
      <c r="B5" s="6" t="s">
        <v>17</v>
      </c>
      <c r="C5" s="7">
        <v>26155499</v>
      </c>
      <c r="D5" s="7" t="s">
        <v>10</v>
      </c>
      <c r="E5" s="6" t="s">
        <v>18</v>
      </c>
      <c r="F5" s="8">
        <v>168</v>
      </c>
      <c r="G5" s="7" t="s">
        <v>12</v>
      </c>
      <c r="H5" s="7">
        <f>SUM(3+2+4+4)</f>
        <v>13</v>
      </c>
      <c r="I5" s="7">
        <v>1</v>
      </c>
      <c r="J5" s="10" t="s">
        <v>19</v>
      </c>
    </row>
    <row r="6" spans="1:10" ht="46.9" customHeight="1" x14ac:dyDescent="0.25">
      <c r="A6" s="6"/>
      <c r="B6" s="6" t="s">
        <v>20</v>
      </c>
      <c r="C6" s="7">
        <v>26155506</v>
      </c>
      <c r="D6" s="7" t="s">
        <v>10</v>
      </c>
      <c r="E6" s="6" t="s">
        <v>21</v>
      </c>
      <c r="F6" s="8">
        <v>168</v>
      </c>
      <c r="G6" s="7" t="s">
        <v>12</v>
      </c>
      <c r="H6" s="7">
        <v>10</v>
      </c>
      <c r="I6" s="7">
        <v>1</v>
      </c>
      <c r="J6" s="10" t="s">
        <v>22</v>
      </c>
    </row>
    <row r="7" spans="1:10" ht="98.65" customHeight="1" x14ac:dyDescent="0.25">
      <c r="A7" s="6"/>
      <c r="B7" s="6" t="s">
        <v>23</v>
      </c>
      <c r="C7" s="7">
        <v>26161346</v>
      </c>
      <c r="D7" s="7" t="s">
        <v>10</v>
      </c>
      <c r="E7" s="6" t="s">
        <v>24</v>
      </c>
      <c r="F7" s="8">
        <v>168</v>
      </c>
      <c r="G7" s="7" t="s">
        <v>12</v>
      </c>
      <c r="H7" s="7">
        <v>20</v>
      </c>
      <c r="I7" s="7">
        <v>1</v>
      </c>
      <c r="J7" s="10" t="s">
        <v>25</v>
      </c>
    </row>
    <row r="8" spans="1:10" ht="120.75" customHeight="1" x14ac:dyDescent="0.25">
      <c r="A8" s="6"/>
      <c r="B8" s="6" t="s">
        <v>26</v>
      </c>
      <c r="C8" s="7">
        <v>26166800</v>
      </c>
      <c r="D8" s="7" t="s">
        <v>10</v>
      </c>
      <c r="E8" s="6" t="s">
        <v>27</v>
      </c>
      <c r="F8" s="8">
        <v>96</v>
      </c>
      <c r="G8" s="7" t="s">
        <v>28</v>
      </c>
      <c r="H8" s="7">
        <f>SUM(4+8+24+10+9)</f>
        <v>55</v>
      </c>
      <c r="I8" s="7">
        <v>1</v>
      </c>
      <c r="J8" s="10" t="s">
        <v>29</v>
      </c>
    </row>
    <row r="9" spans="1:10" ht="123.75" customHeight="1" x14ac:dyDescent="0.25">
      <c r="A9" s="6"/>
      <c r="B9" s="6" t="s">
        <v>30</v>
      </c>
      <c r="C9" s="7">
        <v>26166692</v>
      </c>
      <c r="D9" s="7" t="s">
        <v>10</v>
      </c>
      <c r="E9" s="6" t="s">
        <v>31</v>
      </c>
      <c r="F9" s="8">
        <v>96</v>
      </c>
      <c r="G9" s="7" t="s">
        <v>28</v>
      </c>
      <c r="H9" s="7">
        <f>SUM(4+8+12+12+9+8+5)</f>
        <v>58</v>
      </c>
      <c r="I9" s="7">
        <v>1</v>
      </c>
      <c r="J9" s="10" t="s">
        <v>32</v>
      </c>
    </row>
    <row r="10" spans="1:10" ht="132.75" customHeight="1" x14ac:dyDescent="0.25">
      <c r="A10" s="6"/>
      <c r="B10" s="6" t="s">
        <v>33</v>
      </c>
      <c r="C10" s="7">
        <v>26166690</v>
      </c>
      <c r="D10" s="7" t="s">
        <v>10</v>
      </c>
      <c r="E10" s="6" t="s">
        <v>34</v>
      </c>
      <c r="F10" s="8">
        <v>96</v>
      </c>
      <c r="G10" s="7" t="s">
        <v>28</v>
      </c>
      <c r="H10" s="7">
        <f>SUM(6+12+9+7)</f>
        <v>34</v>
      </c>
      <c r="I10" s="7">
        <v>1</v>
      </c>
      <c r="J10" s="10" t="s">
        <v>35</v>
      </c>
    </row>
    <row r="11" spans="1:10" ht="127.9" customHeight="1" x14ac:dyDescent="0.25">
      <c r="A11" s="6"/>
      <c r="B11" s="6" t="s">
        <v>36</v>
      </c>
      <c r="C11" s="7">
        <v>26159124</v>
      </c>
      <c r="D11" s="7" t="s">
        <v>10</v>
      </c>
      <c r="E11" s="6" t="s">
        <v>37</v>
      </c>
      <c r="F11" s="8">
        <v>156</v>
      </c>
      <c r="G11" s="7" t="s">
        <v>28</v>
      </c>
      <c r="H11" s="7">
        <f>SUM(9+18+9+8)</f>
        <v>44</v>
      </c>
      <c r="I11" s="7">
        <v>1</v>
      </c>
      <c r="J11" s="10" t="s">
        <v>38</v>
      </c>
    </row>
    <row r="12" spans="1:10" ht="124.9" customHeight="1" x14ac:dyDescent="0.25">
      <c r="A12" s="6"/>
      <c r="B12" s="6" t="s">
        <v>39</v>
      </c>
      <c r="C12" s="7">
        <v>26166656</v>
      </c>
      <c r="D12" s="7" t="s">
        <v>10</v>
      </c>
      <c r="E12" s="6" t="s">
        <v>40</v>
      </c>
      <c r="F12" s="8">
        <v>156</v>
      </c>
      <c r="G12" s="7" t="s">
        <v>28</v>
      </c>
      <c r="H12" s="7">
        <f>SUM(12+24+13+9)</f>
        <v>58</v>
      </c>
      <c r="I12" s="7">
        <v>1</v>
      </c>
      <c r="J12" s="10" t="s">
        <v>41</v>
      </c>
    </row>
    <row r="13" spans="1:10" ht="128.65" customHeight="1" x14ac:dyDescent="0.25">
      <c r="A13" s="6"/>
      <c r="B13" s="6" t="s">
        <v>42</v>
      </c>
      <c r="C13" s="7">
        <v>26163570</v>
      </c>
      <c r="D13" s="7" t="s">
        <v>10</v>
      </c>
      <c r="E13" s="6" t="s">
        <v>43</v>
      </c>
      <c r="F13" s="8">
        <v>156</v>
      </c>
      <c r="G13" s="7" t="s">
        <v>28</v>
      </c>
      <c r="H13" s="7">
        <f>SUM(12+24+13+9)</f>
        <v>58</v>
      </c>
      <c r="I13" s="7">
        <v>1</v>
      </c>
      <c r="J13" s="10" t="s">
        <v>44</v>
      </c>
    </row>
    <row r="14" spans="1:10" ht="143.65" customHeight="1" x14ac:dyDescent="0.25">
      <c r="A14" s="6"/>
      <c r="B14" s="6" t="s">
        <v>45</v>
      </c>
      <c r="C14" s="7">
        <v>26151789</v>
      </c>
      <c r="D14" s="7" t="s">
        <v>10</v>
      </c>
      <c r="E14" s="6" t="s">
        <v>46</v>
      </c>
      <c r="F14" s="8">
        <v>192</v>
      </c>
      <c r="G14" s="7" t="s">
        <v>12</v>
      </c>
      <c r="H14" s="7">
        <f>SUM(12+16+16+14)</f>
        <v>58</v>
      </c>
      <c r="I14" s="7">
        <v>1</v>
      </c>
      <c r="J14" s="10" t="s">
        <v>47</v>
      </c>
    </row>
    <row r="15" spans="1:10" ht="140.65" customHeight="1" x14ac:dyDescent="0.25">
      <c r="A15" s="6"/>
      <c r="B15" s="6" t="s">
        <v>48</v>
      </c>
      <c r="C15" s="7">
        <v>26151781</v>
      </c>
      <c r="D15" s="7" t="s">
        <v>10</v>
      </c>
      <c r="E15" s="6" t="s">
        <v>49</v>
      </c>
      <c r="F15" s="8">
        <v>192</v>
      </c>
      <c r="G15" s="7" t="s">
        <v>12</v>
      </c>
      <c r="H15" s="7">
        <f>SUM(16+7+28+28+14+7)</f>
        <v>100</v>
      </c>
      <c r="I15" s="7">
        <v>1</v>
      </c>
      <c r="J15" s="10" t="s">
        <v>50</v>
      </c>
    </row>
    <row r="16" spans="1:10" ht="144.75" customHeight="1" x14ac:dyDescent="0.25">
      <c r="A16" s="6"/>
      <c r="B16" s="6" t="s">
        <v>51</v>
      </c>
      <c r="C16" s="7">
        <v>26151782</v>
      </c>
      <c r="D16" s="7" t="s">
        <v>10</v>
      </c>
      <c r="E16" s="6" t="s">
        <v>52</v>
      </c>
      <c r="F16" s="8">
        <v>192</v>
      </c>
      <c r="G16" s="7" t="s">
        <v>12</v>
      </c>
      <c r="H16" s="7">
        <f>SUM(7+28+28+14+15+8)</f>
        <v>100</v>
      </c>
      <c r="I16" s="7">
        <v>1</v>
      </c>
      <c r="J16" s="10" t="s">
        <v>53</v>
      </c>
    </row>
    <row r="17" spans="1:11" ht="120" customHeight="1" x14ac:dyDescent="0.25">
      <c r="A17" s="6"/>
      <c r="B17" s="6" t="s">
        <v>54</v>
      </c>
      <c r="C17" s="7">
        <v>26151788</v>
      </c>
      <c r="D17" s="7" t="s">
        <v>10</v>
      </c>
      <c r="E17" s="6" t="s">
        <v>55</v>
      </c>
      <c r="F17" s="8">
        <v>192</v>
      </c>
      <c r="G17" s="7" t="s">
        <v>12</v>
      </c>
      <c r="H17" s="7">
        <f>SUM(7+28+28+14+15+8)</f>
        <v>100</v>
      </c>
      <c r="I17" s="7">
        <v>1</v>
      </c>
      <c r="J17" s="10" t="s">
        <v>56</v>
      </c>
    </row>
    <row r="18" spans="1:11" ht="143.65" customHeight="1" x14ac:dyDescent="0.25">
      <c r="A18" s="6"/>
      <c r="B18" s="6" t="s">
        <v>57</v>
      </c>
      <c r="C18" s="7">
        <v>26151784</v>
      </c>
      <c r="D18" s="7" t="s">
        <v>10</v>
      </c>
      <c r="E18" s="6" t="s">
        <v>58</v>
      </c>
      <c r="F18" s="8">
        <v>192</v>
      </c>
      <c r="G18" s="7" t="s">
        <v>12</v>
      </c>
      <c r="H18" s="7">
        <f>SUM(7+28+28+14+15+8)</f>
        <v>100</v>
      </c>
      <c r="I18" s="7">
        <v>1</v>
      </c>
      <c r="J18" s="10" t="s">
        <v>59</v>
      </c>
    </row>
    <row r="19" spans="1:11" ht="135.75" customHeight="1" x14ac:dyDescent="0.25">
      <c r="A19" s="6"/>
      <c r="B19" s="6" t="s">
        <v>60</v>
      </c>
      <c r="C19" s="7">
        <v>26162691</v>
      </c>
      <c r="D19" s="7" t="s">
        <v>10</v>
      </c>
      <c r="E19" s="6" t="s">
        <v>61</v>
      </c>
      <c r="F19" s="8">
        <v>156</v>
      </c>
      <c r="G19" s="7" t="s">
        <v>28</v>
      </c>
      <c r="H19" s="7">
        <f>SUM(12+24+14+8)</f>
        <v>58</v>
      </c>
      <c r="I19" s="7">
        <v>1</v>
      </c>
      <c r="J19" s="10" t="s">
        <v>62</v>
      </c>
    </row>
    <row r="20" spans="1:11" ht="122.65" customHeight="1" x14ac:dyDescent="0.25">
      <c r="A20" s="6"/>
      <c r="B20" s="6" t="s">
        <v>63</v>
      </c>
      <c r="C20" s="7">
        <v>26165464</v>
      </c>
      <c r="D20" s="7" t="s">
        <v>10</v>
      </c>
      <c r="E20" s="6" t="s">
        <v>64</v>
      </c>
      <c r="F20" s="8">
        <v>156</v>
      </c>
      <c r="G20" s="7" t="s">
        <v>28</v>
      </c>
      <c r="H20" s="7">
        <f>SUM(12+24+14+8)</f>
        <v>58</v>
      </c>
      <c r="I20" s="7">
        <v>1</v>
      </c>
      <c r="J20" s="10" t="s">
        <v>65</v>
      </c>
    </row>
    <row r="21" spans="1:11" ht="126" customHeight="1" x14ac:dyDescent="0.25">
      <c r="A21" s="6"/>
      <c r="B21" s="6" t="s">
        <v>66</v>
      </c>
      <c r="C21" s="7">
        <v>26162695</v>
      </c>
      <c r="D21" s="7" t="s">
        <v>10</v>
      </c>
      <c r="E21" s="6" t="s">
        <v>67</v>
      </c>
      <c r="F21" s="8">
        <v>156</v>
      </c>
      <c r="G21" s="7" t="s">
        <v>28</v>
      </c>
      <c r="H21" s="7">
        <f>SUM(12+24+13+9)</f>
        <v>58</v>
      </c>
      <c r="I21" s="7">
        <v>1</v>
      </c>
      <c r="J21" s="10" t="s">
        <v>68</v>
      </c>
    </row>
    <row r="22" spans="1:11" ht="78.75" customHeight="1" x14ac:dyDescent="0.25">
      <c r="A22" s="6"/>
      <c r="B22" s="6" t="s">
        <v>69</v>
      </c>
      <c r="C22" s="7">
        <v>26161531</v>
      </c>
      <c r="D22" s="7" t="s">
        <v>10</v>
      </c>
      <c r="E22" s="6" t="s">
        <v>70</v>
      </c>
      <c r="F22" s="8">
        <v>192</v>
      </c>
      <c r="G22" s="7" t="s">
        <v>28</v>
      </c>
      <c r="H22" s="7">
        <v>5</v>
      </c>
      <c r="I22" s="7">
        <v>1</v>
      </c>
      <c r="J22" s="10" t="s">
        <v>71</v>
      </c>
    </row>
    <row r="23" spans="1:11" ht="78.75" customHeight="1" x14ac:dyDescent="0.25">
      <c r="A23" s="6"/>
      <c r="B23" s="6" t="s">
        <v>72</v>
      </c>
      <c r="C23" s="7">
        <v>26161529</v>
      </c>
      <c r="D23" s="7" t="s">
        <v>10</v>
      </c>
      <c r="E23" s="6" t="s">
        <v>73</v>
      </c>
      <c r="F23" s="8">
        <v>192</v>
      </c>
      <c r="G23" s="7" t="s">
        <v>28</v>
      </c>
      <c r="H23" s="7">
        <v>8</v>
      </c>
      <c r="I23" s="7">
        <v>1</v>
      </c>
      <c r="J23" s="10" t="s">
        <v>74</v>
      </c>
    </row>
    <row r="24" spans="1:11" ht="118.15" customHeight="1" x14ac:dyDescent="0.25">
      <c r="A24" s="6"/>
      <c r="B24" s="6" t="s">
        <v>75</v>
      </c>
      <c r="C24" s="7">
        <v>26155106</v>
      </c>
      <c r="D24" s="7" t="s">
        <v>10</v>
      </c>
      <c r="E24" s="6" t="s">
        <v>76</v>
      </c>
      <c r="F24" s="8">
        <v>180</v>
      </c>
      <c r="G24" s="7" t="s">
        <v>12</v>
      </c>
      <c r="H24" s="7">
        <f>SUM(16+7+28+28+14+7)</f>
        <v>100</v>
      </c>
      <c r="I24" s="7">
        <v>1</v>
      </c>
      <c r="J24" s="10" t="s">
        <v>77</v>
      </c>
    </row>
    <row r="25" spans="1:11" ht="120.75" customHeight="1" x14ac:dyDescent="0.25">
      <c r="A25" s="6"/>
      <c r="B25" s="6" t="s">
        <v>78</v>
      </c>
      <c r="C25" s="7">
        <v>26155109</v>
      </c>
      <c r="D25" s="7" t="s">
        <v>10</v>
      </c>
      <c r="E25" s="6" t="s">
        <v>79</v>
      </c>
      <c r="F25" s="8">
        <v>180</v>
      </c>
      <c r="G25" s="7" t="s">
        <v>12</v>
      </c>
      <c r="H25" s="7">
        <f>SUM(7+28+28+14+7+16)</f>
        <v>100</v>
      </c>
      <c r="I25" s="7">
        <v>1</v>
      </c>
      <c r="J25" s="10" t="s">
        <v>80</v>
      </c>
    </row>
    <row r="26" spans="1:11" ht="116.65" customHeight="1" x14ac:dyDescent="0.25">
      <c r="A26" s="6"/>
      <c r="B26" s="6" t="s">
        <v>81</v>
      </c>
      <c r="C26" s="7">
        <v>26165792</v>
      </c>
      <c r="D26" s="7" t="s">
        <v>10</v>
      </c>
      <c r="E26" s="6" t="s">
        <v>82</v>
      </c>
      <c r="F26" s="8">
        <v>168</v>
      </c>
      <c r="G26" s="7" t="s">
        <v>28</v>
      </c>
      <c r="H26" s="7">
        <f>SUM(12+12+12+14+8)</f>
        <v>58</v>
      </c>
      <c r="I26" s="7">
        <v>1</v>
      </c>
      <c r="J26" s="10" t="s">
        <v>83</v>
      </c>
    </row>
    <row r="27" spans="1:11" ht="103.15" customHeight="1" x14ac:dyDescent="0.25">
      <c r="A27" s="11"/>
      <c r="B27" s="11" t="s">
        <v>84</v>
      </c>
      <c r="C27" s="12">
        <v>26152391</v>
      </c>
      <c r="D27" s="12" t="s">
        <v>10</v>
      </c>
      <c r="E27" s="11" t="s">
        <v>85</v>
      </c>
      <c r="F27" s="13">
        <v>168</v>
      </c>
      <c r="G27" s="12" t="s">
        <v>28</v>
      </c>
      <c r="H27" s="12">
        <f>SUM(4+5+8+6)</f>
        <v>23</v>
      </c>
      <c r="I27" s="12">
        <v>1</v>
      </c>
      <c r="J27" s="14" t="s">
        <v>86</v>
      </c>
    </row>
    <row r="28" spans="1:11" s="15" customFormat="1" ht="111.75" customHeight="1" x14ac:dyDescent="0.25">
      <c r="A28" s="6"/>
      <c r="B28" s="11" t="s">
        <v>87</v>
      </c>
      <c r="C28" s="12">
        <v>26151336</v>
      </c>
      <c r="D28" s="12" t="s">
        <v>10</v>
      </c>
      <c r="E28" s="6" t="s">
        <v>55</v>
      </c>
      <c r="F28" s="8">
        <v>192</v>
      </c>
      <c r="G28" s="12" t="s">
        <v>12</v>
      </c>
      <c r="H28" s="12">
        <f>SUM(9+8+13+12+8)</f>
        <v>50</v>
      </c>
      <c r="I28" s="12">
        <v>1</v>
      </c>
      <c r="J28" s="14" t="s">
        <v>88</v>
      </c>
      <c r="K28"/>
    </row>
    <row r="29" spans="1:11" s="15" customFormat="1" ht="118.9" customHeight="1" x14ac:dyDescent="0.25">
      <c r="A29" s="6"/>
      <c r="B29" s="6" t="s">
        <v>89</v>
      </c>
      <c r="C29" s="7">
        <v>21652381</v>
      </c>
      <c r="D29" s="16" t="s">
        <v>10</v>
      </c>
      <c r="E29" s="6" t="s">
        <v>90</v>
      </c>
      <c r="F29" s="8">
        <v>168</v>
      </c>
      <c r="G29" s="7" t="s">
        <v>28</v>
      </c>
      <c r="H29" s="7">
        <f>SUM(10+20+20+15)</f>
        <v>65</v>
      </c>
      <c r="I29" s="7">
        <v>1</v>
      </c>
      <c r="J29" s="10" t="s">
        <v>91</v>
      </c>
      <c r="K29"/>
    </row>
    <row r="30" spans="1:11" x14ac:dyDescent="0.25">
      <c r="J30" s="15"/>
    </row>
    <row r="31" spans="1:11" x14ac:dyDescent="0.25">
      <c r="J31" s="15"/>
    </row>
    <row r="32" spans="1:11" x14ac:dyDescent="0.25">
      <c r="J32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3" spans="2:10" x14ac:dyDescent="0.25">
      <c r="B43" s="15"/>
    </row>
    <row r="44" spans="2:10" x14ac:dyDescent="0.25">
      <c r="B44" s="15"/>
    </row>
    <row r="45" spans="2:10" x14ac:dyDescent="0.25">
      <c r="B45" s="15"/>
    </row>
    <row r="46" spans="2:10" x14ac:dyDescent="0.25">
      <c r="B46" s="15"/>
    </row>
    <row r="47" spans="2:10" x14ac:dyDescent="0.25">
      <c r="B47" s="15"/>
    </row>
    <row r="48" spans="2:10" x14ac:dyDescent="0.25">
      <c r="B48" s="15"/>
    </row>
    <row r="49" spans="2:2" x14ac:dyDescent="0.25">
      <c r="B49" s="15"/>
    </row>
    <row r="50" spans="2:2" x14ac:dyDescent="0.25">
      <c r="B50" s="15"/>
    </row>
  </sheetData>
  <pageMargins left="0.7" right="0.7" top="0.75" bottom="0.75" header="0.51180555555555496" footer="0.51180555555555496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Products</vt:lpstr>
      <vt:lpstr>Products!_FilterDatabase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dcterms:created xsi:type="dcterms:W3CDTF">2023-11-29T23:05:14Z</dcterms:created>
  <dcterms:modified xsi:type="dcterms:W3CDTF">2023-12-04T11:22:19Z</dcterms:modified>
</cp:coreProperties>
</file>